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5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<sst xmlns="http://schemas.openxmlformats.org/spreadsheetml/2006/main" count="312" uniqueCount="77">
  <si>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</si>
  <si>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</si>
  <si>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</si>
  <si>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</si>
  <si>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</si>
  <si>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</si>
  <si>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</si>
  <si>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</si>
  <si>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</si>
  <si>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</si>
  <si>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</si>
  <si>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</si>
  <si>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</si>
  <si>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</si>
  <si>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>Котлостроительная</t>
  </si>
  <si>
    <t>01.01.2013 г.</t>
  </si>
  <si>
    <t>ИТОГО ПО ДОМУ</t>
  </si>
  <si>
    <t>Январь 2019 г</t>
  </si>
  <si>
    <t>Вид работ</t>
  </si>
  <si>
    <t>Место проведения работ</t>
  </si>
  <si>
    <t>Сумма</t>
  </si>
  <si>
    <t xml:space="preserve">Смена эл.счетчика на квартиру </t>
  </si>
  <si>
    <t>Котлостроительная  7</t>
  </si>
  <si>
    <t>кв.27</t>
  </si>
  <si>
    <t>ИТОГО</t>
  </si>
  <si>
    <t>Февраль 2019 г</t>
  </si>
  <si>
    <t>проверка технического состояния вентиляционных и дымовых каналов</t>
  </si>
  <si>
    <t>Котлостроительная, 7</t>
  </si>
  <si>
    <t>кв.44</t>
  </si>
  <si>
    <t>Март 2019 г</t>
  </si>
  <si>
    <t>Прошу снять с лиц.счета по статье Т/р  (работы по аварийному ремонту общего имущества МКД в 2018 г)</t>
  </si>
  <si>
    <t>кв.24</t>
  </si>
  <si>
    <t>Апрель 2019 г</t>
  </si>
  <si>
    <t xml:space="preserve">Проверка технического состояния вентиляционных и дымовых каналов. </t>
  </si>
  <si>
    <t>кв.19,22,26,27,34,39</t>
  </si>
  <si>
    <t>Май 2019г</t>
  </si>
  <si>
    <t>смена запорной арматуры на ЦО (подготовка к гидравлическому испытанию)</t>
  </si>
  <si>
    <t>гидравлические испытания внутридомовой системы ЦО (с подготовкой)</t>
  </si>
  <si>
    <t>кв.31,32</t>
  </si>
  <si>
    <t>установка таблички</t>
  </si>
  <si>
    <t>июнь 2019г.</t>
  </si>
  <si>
    <t>Август 2019г</t>
  </si>
  <si>
    <t>Сентябрь 2019г</t>
  </si>
  <si>
    <t>кв.30,31,38,34,42,36,1,2,12,15,29, 32,35</t>
  </si>
  <si>
    <t>октябрь 2019г.</t>
  </si>
  <si>
    <t>ноябрь 2019г.</t>
  </si>
  <si>
    <t>декабрь 2019г.</t>
  </si>
  <si>
    <t>ВСЕГО</t>
  </si>
  <si>
    <t>Январь 2019 г.</t>
  </si>
  <si>
    <t>Планово-предупредительный ремонт щитов этажных и ВРУ в жилом доме</t>
  </si>
  <si>
    <t>1,2,3,4-й подъезд</t>
  </si>
  <si>
    <t>техническое обслуживание УУТЭ</t>
  </si>
  <si>
    <t>ЦО</t>
  </si>
  <si>
    <t>техническое обслуживание ОПУЭ</t>
  </si>
  <si>
    <t>февраль 2019г.</t>
  </si>
  <si>
    <t>проверка электросчетчиков в жилом доме</t>
  </si>
  <si>
    <t>кв.8,9,12,17,19,20,22,27,30,31,32,34,42</t>
  </si>
  <si>
    <t>март 2019г.</t>
  </si>
  <si>
    <t xml:space="preserve">Осмотр электросчетчика </t>
  </si>
  <si>
    <t>кв.2,13,37,39,42,11,20,15,6,23,40</t>
  </si>
  <si>
    <t>апрель 2019г.</t>
  </si>
  <si>
    <t>благоустройство придомовой территории (окраска деревьев)</t>
  </si>
  <si>
    <t xml:space="preserve">проверка электросчетчиков </t>
  </si>
  <si>
    <t>2-й подъезд кв.14, 3-й подъезд кв.24,27, 4-й подъезд кв.38,44</t>
  </si>
  <si>
    <t>Закрытие отопительного периода(слив воды из системы)</t>
  </si>
  <si>
    <t>май 2019г.</t>
  </si>
  <si>
    <t>установка антимагнитных пломб жилого дома (опломбировка ИПУ)</t>
  </si>
  <si>
    <t>кв.5</t>
  </si>
  <si>
    <t>покос придомовой территории</t>
  </si>
  <si>
    <t>Июль 2019г.</t>
  </si>
  <si>
    <t>ремонт электроосвещения (смена лампы) МОП жилого дома</t>
  </si>
  <si>
    <t>2-й подъезд,2-й этаж</t>
  </si>
  <si>
    <t>Август 2019г.</t>
  </si>
  <si>
    <t>Сентябрь 2019г.</t>
  </si>
  <si>
    <t>обходы и осмотры подвала и инженерных коммуникаций (устранение непрогрева системы ЦО)</t>
  </si>
  <si>
    <t>кв.42,1</t>
  </si>
  <si>
    <t>подготовка к запуску системы ЦО в ж/д (устройство дроссельной диафрагмы)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</si>
</sst>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9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0" fillId="34" borderId="10" xfId="0" applyFill="1" applyBorder="1" applyAlignment="1">
      <alignment/>
    </xf>
    <xf numFmtId="0" fontId="0" fillId="0" borderId="0" xfId="0" applyAlignment="1">
      <alignment wrapText="1"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justify"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1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wrapText="1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NumberFormat="1" applyFont="1" applyBorder="1" applyAlignment="1">
      <alignment horizontal="center" wrapText="1"/>
    </xf>
    <xf numFmtId="0" fontId="12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 wrapText="1"/>
    </xf>
    <xf numFmtId="0" fontId="13" fillId="0" borderId="10" xfId="0" applyNumberFormat="1" applyFont="1" applyBorder="1" applyAlignment="1">
      <alignment horizontal="center"/>
    </xf>
    <xf numFmtId="0" fontId="7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 wrapText="1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13" fillId="0" borderId="10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13" fillId="0" borderId="10" xfId="0" applyNumberFormat="1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2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wrapText="1"/>
    </xf>
    <xf numFmtId="0" fontId="4" fillId="37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justify" wrapText="1"/>
    </xf>
    <xf numFmtId="0" fontId="0" fillId="0" borderId="10" xfId="0" applyBorder="1" applyAlignment="1">
      <alignment wrapText="1"/>
    </xf>
    <xf numFmtId="0" fontId="9" fillId="0" borderId="10" xfId="0" applyNumberFormat="1" applyFont="1" applyBorder="1" applyAlignment="1">
      <alignment horizontal="justify"/>
    </xf>
    <xf numFmtId="0" fontId="11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10" fillId="0" borderId="10" xfId="0" applyNumberFormat="1" applyFont="1" applyBorder="1" applyAlignment="1">
      <alignment horizontal="justify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8" fillId="38" borderId="10" xfId="0" applyNumberFormat="1" applyFont="1" applyFill="1" applyBorder="1" applyAlignment="1">
      <alignment/>
    </xf>
    <xf numFmtId="0" fontId="8" fillId="38" borderId="10" xfId="0" applyNumberFormat="1" applyFont="1" applyFill="1" applyBorder="1" applyAlignment="1">
      <alignment horizontal="center" wrapText="1"/>
    </xf>
    <xf numFmtId="0" fontId="8" fillId="38" borderId="10" xfId="0" applyNumberFormat="1" applyFont="1" applyFill="1" applyBorder="1" applyAlignment="1">
      <alignment wrapText="1"/>
    </xf>
    <xf numFmtId="0" fontId="8" fillId="38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6" fillId="39" borderId="10" xfId="0" applyNumberFormat="1" applyFont="1" applyFill="1" applyBorder="1" applyAlignment="1">
      <alignment horizontal="center"/>
    </xf>
    <xf numFmtId="0" fontId="8" fillId="39" borderId="10" xfId="0" applyNumberFormat="1" applyFont="1" applyFill="1" applyBorder="1" applyAlignment="1">
      <alignment horizontal="center"/>
    </xf>
    <xf numFmtId="0" fontId="8" fillId="36" borderId="10" xfId="0" applyNumberFormat="1" applyFont="1" applyFill="1" applyBorder="1" applyAlignment="1">
      <alignment horizontal="center"/>
    </xf>
    <xf numFmtId="49" fontId="6" fillId="39" borderId="10" xfId="0" applyNumberFormat="1" applyFont="1" applyFill="1" applyBorder="1" applyAlignment="1">
      <alignment horizontal="center"/>
    </xf>
    <xf numFmtId="49" fontId="6" fillId="36" borderId="10" xfId="0" applyNumberFormat="1" applyFont="1" applyFill="1" applyBorder="1" applyAlignment="1">
      <alignment horizontal="center"/>
    </xf>
    <xf numFmtId="49" fontId="8" fillId="39" borderId="10" xfId="0" applyNumberFormat="1" applyFont="1" applyFill="1" applyBorder="1" applyAlignment="1">
      <alignment horizontal="center"/>
    </xf>
    <xf numFmtId="49" fontId="8" fillId="36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B8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1">
      <selection activeCell="E6" sqref="E6:K6"/>
    </sheetView>
  </sheetViews>
  <sheetFormatPr defaultColWidth="11.57421875" defaultRowHeight="12.75"/>
  <cols>
    <col min="1" max="1" width="8.140625" style="0" customWidth="1"/>
    <col min="2" max="2" width="24.140625" style="0" customWidth="1"/>
    <col min="3" max="3" width="6.421875" style="0" customWidth="1"/>
    <col min="4" max="4" width="35.57421875" style="0" customWidth="1"/>
    <col min="5" max="5" width="17.140625" style="0" customWidth="1"/>
    <col min="6" max="6" width="18.28125" style="0" customWidth="1"/>
    <col min="7" max="7" width="19.00390625" style="0" customWidth="1"/>
    <col min="8" max="8" width="18.8515625" style="0" customWidth="1"/>
    <col min="9" max="9" width="20.8515625" style="0" customWidth="1"/>
    <col min="10" max="10" width="17.7109375" style="0" customWidth="1"/>
    <col min="11" max="11" width="20.8515625" style="0" customWidth="1"/>
    <col min="12" max="12" width="16.421875" style="0" customWidth="1"/>
  </cols>
  <sheetData>
    <row r="1" spans="1:12" ht="18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71" t="s">
        <v>1</v>
      </c>
      <c r="B3" s="72" t="s">
        <v>2</v>
      </c>
      <c r="C3" s="72"/>
      <c r="D3" s="73" t="s">
        <v>3</v>
      </c>
      <c r="E3" s="74" t="s">
        <v>4</v>
      </c>
      <c r="F3" s="74" t="s">
        <v>5</v>
      </c>
      <c r="G3" s="73" t="s">
        <v>6</v>
      </c>
      <c r="H3" s="73" t="s">
        <v>7</v>
      </c>
      <c r="I3" s="73" t="s">
        <v>8</v>
      </c>
      <c r="J3" s="74" t="s">
        <v>9</v>
      </c>
      <c r="K3" s="74" t="s">
        <v>10</v>
      </c>
      <c r="L3" s="74" t="s">
        <v>11</v>
      </c>
    </row>
    <row r="4" spans="1:12" ht="30" customHeight="1">
      <c r="A4" s="71"/>
      <c r="B4" s="4" t="s">
        <v>12</v>
      </c>
      <c r="C4" s="4" t="s">
        <v>13</v>
      </c>
      <c r="D4" s="73"/>
      <c r="E4" s="73"/>
      <c r="F4" s="74"/>
      <c r="G4" s="73"/>
      <c r="H4" s="73"/>
      <c r="I4" s="73"/>
      <c r="J4" s="73"/>
      <c r="K4" s="73"/>
      <c r="L4" s="74"/>
    </row>
    <row r="5" spans="1:12" ht="15.75">
      <c r="A5" s="5">
        <v>43</v>
      </c>
      <c r="B5" s="6" t="s">
        <v>14</v>
      </c>
      <c r="C5" s="7">
        <v>7</v>
      </c>
      <c r="D5" s="5"/>
      <c r="E5" s="5"/>
      <c r="F5" s="5"/>
      <c r="G5" s="5"/>
      <c r="H5" s="5"/>
      <c r="I5" s="5"/>
      <c r="J5" s="5"/>
      <c r="K5" s="5"/>
      <c r="L5" s="8" t="s">
        <v>15</v>
      </c>
    </row>
    <row r="6" spans="1:12" ht="15.75">
      <c r="A6" s="5"/>
      <c r="B6" s="75" t="s">
        <v>16</v>
      </c>
      <c r="C6" s="75"/>
      <c r="D6" s="75"/>
      <c r="E6">
        <v>180126.02</v>
      </c>
      <c r="F6">
        <v>63767.05</v>
      </c>
      <c r="G6">
        <v>665798.05</v>
      </c>
      <c r="H6">
        <v>610542.11</v>
      </c>
      <c r="I6">
        <v>500143.67</v>
      </c>
      <c r="J6">
        <v>174165.49</v>
      </c>
      <c r="K6">
        <v>235381.96</v>
      </c>
      <c r="L6" s="12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8"/>
  <sheetViews>
    <sheetView zoomScale="80" zoomScaleNormal="80" zoomScalePageLayoutView="0" workbookViewId="0" topLeftCell="A64">
      <selection activeCell="E88" sqref="E88"/>
    </sheetView>
  </sheetViews>
  <sheetFormatPr defaultColWidth="11.57421875" defaultRowHeight="12.75"/>
  <cols>
    <col min="1" max="1" width="10.00390625" style="0" customWidth="1"/>
    <col min="2" max="2" width="44.421875" style="13" customWidth="1"/>
    <col min="3" max="3" width="33.7109375" style="0" customWidth="1"/>
    <col min="4" max="4" width="36.8515625" style="0" customWidth="1"/>
    <col min="5" max="5" width="18.421875" style="0" customWidth="1"/>
  </cols>
  <sheetData>
    <row r="1" spans="1:5" ht="18">
      <c r="A1" s="76" t="s">
        <v>17</v>
      </c>
      <c r="B1" s="76"/>
      <c r="C1" s="76"/>
      <c r="D1" s="76"/>
      <c r="E1" s="76"/>
    </row>
    <row r="2" spans="1:5" ht="15.75">
      <c r="A2" s="14" t="s">
        <v>1</v>
      </c>
      <c r="B2" s="15" t="s">
        <v>18</v>
      </c>
      <c r="C2" s="16" t="s">
        <v>2</v>
      </c>
      <c r="D2" s="16" t="s">
        <v>19</v>
      </c>
      <c r="E2" s="16" t="s">
        <v>20</v>
      </c>
    </row>
    <row r="3" spans="1:5" ht="14.25">
      <c r="A3" s="17">
        <v>1</v>
      </c>
      <c r="B3" s="18" t="s">
        <v>21</v>
      </c>
      <c r="C3" s="17" t="s">
        <v>22</v>
      </c>
      <c r="D3" s="17" t="s">
        <v>23</v>
      </c>
      <c r="E3" s="17">
        <f>588.9</f>
        <v>588.9</v>
      </c>
    </row>
    <row r="4" spans="1:5" ht="14.25">
      <c r="A4" s="17">
        <v>2</v>
      </c>
      <c r="B4" s="19"/>
      <c r="C4" s="20"/>
      <c r="D4" s="20"/>
      <c r="E4" s="20"/>
    </row>
    <row r="5" spans="1:5" ht="14.25">
      <c r="A5" s="17">
        <v>3</v>
      </c>
      <c r="B5" s="19"/>
      <c r="C5" s="20"/>
      <c r="D5" s="20"/>
      <c r="E5" s="20"/>
    </row>
    <row r="6" spans="1:5" ht="14.25">
      <c r="A6" s="17">
        <v>4</v>
      </c>
      <c r="B6" s="21"/>
      <c r="C6" s="17"/>
      <c r="D6" s="17"/>
      <c r="E6" s="17"/>
    </row>
    <row r="7" spans="1:5" ht="15">
      <c r="A7" s="22"/>
      <c r="B7" s="23" t="s">
        <v>24</v>
      </c>
      <c r="C7" s="22"/>
      <c r="D7" s="22"/>
      <c r="E7" s="22">
        <f>SUM(E3:E6)</f>
        <v>588.9</v>
      </c>
    </row>
    <row r="8" spans="1:5" ht="15">
      <c r="A8" s="24"/>
      <c r="B8" s="25"/>
      <c r="C8" s="24"/>
      <c r="D8" s="24"/>
      <c r="E8" s="24"/>
    </row>
    <row r="9" spans="1:5" ht="15.75">
      <c r="A9" s="77" t="s">
        <v>25</v>
      </c>
      <c r="B9" s="77"/>
      <c r="C9" s="77"/>
      <c r="D9" s="77"/>
      <c r="E9" s="77"/>
    </row>
    <row r="10" spans="1:5" ht="15.75">
      <c r="A10" s="15" t="s">
        <v>1</v>
      </c>
      <c r="B10" s="15" t="s">
        <v>18</v>
      </c>
      <c r="C10" s="16" t="s">
        <v>2</v>
      </c>
      <c r="D10" s="15" t="s">
        <v>19</v>
      </c>
      <c r="E10" s="16" t="s">
        <v>20</v>
      </c>
    </row>
    <row r="11" spans="1:5" ht="28.5">
      <c r="A11" s="17">
        <v>1</v>
      </c>
      <c r="B11" s="18" t="s">
        <v>26</v>
      </c>
      <c r="C11" s="20" t="s">
        <v>27</v>
      </c>
      <c r="D11" s="19" t="s">
        <v>28</v>
      </c>
      <c r="E11" s="20">
        <f>967.2</f>
        <v>967.2</v>
      </c>
    </row>
    <row r="12" spans="1:5" ht="14.25">
      <c r="A12" s="17"/>
      <c r="B12" s="21"/>
      <c r="C12" s="20"/>
      <c r="D12" s="19"/>
      <c r="E12" s="20"/>
    </row>
    <row r="13" spans="1:5" ht="14.25">
      <c r="A13" s="17"/>
      <c r="B13" s="19"/>
      <c r="C13" s="20"/>
      <c r="D13" s="19"/>
      <c r="E13" s="20"/>
    </row>
    <row r="14" spans="1:5" ht="14.25">
      <c r="A14" s="17"/>
      <c r="B14" s="19"/>
      <c r="C14" s="20"/>
      <c r="D14" s="19"/>
      <c r="E14" s="20"/>
    </row>
    <row r="15" spans="1:5" ht="15.75">
      <c r="A15" s="26"/>
      <c r="B15" s="27" t="s">
        <v>24</v>
      </c>
      <c r="C15" s="26"/>
      <c r="D15" s="27"/>
      <c r="E15" s="26">
        <f>SUM(E11:E14)</f>
        <v>967.2</v>
      </c>
    </row>
    <row r="16" spans="1:5" ht="15.75">
      <c r="A16" s="78"/>
      <c r="B16" s="78"/>
      <c r="C16" s="78"/>
      <c r="D16" s="78"/>
      <c r="E16" s="78"/>
    </row>
    <row r="17" spans="1:5" ht="18">
      <c r="A17" s="79" t="s">
        <v>29</v>
      </c>
      <c r="B17" s="79"/>
      <c r="C17" s="79"/>
      <c r="D17" s="79"/>
      <c r="E17" s="79"/>
    </row>
    <row r="18" spans="1:5" ht="15.75">
      <c r="A18" s="14" t="s">
        <v>1</v>
      </c>
      <c r="B18" s="15" t="s">
        <v>18</v>
      </c>
      <c r="C18" s="16" t="s">
        <v>2</v>
      </c>
      <c r="D18" s="16" t="s">
        <v>19</v>
      </c>
      <c r="E18" s="16" t="s">
        <v>20</v>
      </c>
    </row>
    <row r="19" spans="1:5" ht="48" customHeight="1">
      <c r="A19" s="29">
        <v>1</v>
      </c>
      <c r="B19" s="30" t="s">
        <v>30</v>
      </c>
      <c r="C19" s="31" t="s">
        <v>27</v>
      </c>
      <c r="D19" s="30"/>
      <c r="E19" s="31">
        <f>-44616.11-23547.38</f>
        <v>-68163.49</v>
      </c>
    </row>
    <row r="20" spans="1:5" ht="14.25">
      <c r="A20" s="17">
        <v>2</v>
      </c>
      <c r="B20" s="19" t="s">
        <v>21</v>
      </c>
      <c r="C20" s="20" t="s">
        <v>27</v>
      </c>
      <c r="D20" s="19" t="s">
        <v>31</v>
      </c>
      <c r="E20" s="20">
        <f>2024.98</f>
        <v>2024.98</v>
      </c>
    </row>
    <row r="21" spans="1:5" ht="14.25">
      <c r="A21" s="17">
        <v>3</v>
      </c>
      <c r="B21" s="21"/>
      <c r="C21" s="20"/>
      <c r="D21" s="17"/>
      <c r="E21" s="17"/>
    </row>
    <row r="22" spans="1:5" ht="15">
      <c r="A22" s="22"/>
      <c r="B22" s="23" t="s">
        <v>24</v>
      </c>
      <c r="C22" s="22"/>
      <c r="D22" s="22"/>
      <c r="E22" s="22">
        <f>E19+E20+E21</f>
        <v>-66138.51000000001</v>
      </c>
    </row>
    <row r="23" spans="1:5" ht="18">
      <c r="A23" s="80"/>
      <c r="B23" s="80"/>
      <c r="C23" s="80"/>
      <c r="D23" s="80"/>
      <c r="E23" s="80"/>
    </row>
    <row r="24" spans="1:5" ht="15.75">
      <c r="A24" s="81" t="s">
        <v>32</v>
      </c>
      <c r="B24" s="81"/>
      <c r="C24" s="81"/>
      <c r="D24" s="81"/>
      <c r="E24" s="81"/>
    </row>
    <row r="25" spans="1:5" ht="15.75">
      <c r="A25" s="14" t="s">
        <v>1</v>
      </c>
      <c r="B25" s="15" t="s">
        <v>18</v>
      </c>
      <c r="C25" s="16" t="s">
        <v>2</v>
      </c>
      <c r="D25" s="16" t="s">
        <v>19</v>
      </c>
      <c r="E25" s="16" t="s">
        <v>20</v>
      </c>
    </row>
    <row r="26" spans="1:5" ht="48" customHeight="1">
      <c r="A26" s="17">
        <v>1</v>
      </c>
      <c r="B26" s="32" t="s">
        <v>33</v>
      </c>
      <c r="C26" s="33" t="s">
        <v>27</v>
      </c>
      <c r="D26" s="32" t="s">
        <v>34</v>
      </c>
      <c r="E26" s="33">
        <v>2891.2</v>
      </c>
    </row>
    <row r="27" spans="1:5" ht="14.25">
      <c r="A27" s="17">
        <v>2</v>
      </c>
      <c r="B27" s="19"/>
      <c r="C27" s="20"/>
      <c r="D27" s="19"/>
      <c r="E27" s="20"/>
    </row>
    <row r="28" spans="1:5" ht="14.25">
      <c r="A28" s="17">
        <v>3</v>
      </c>
      <c r="B28" s="21"/>
      <c r="C28" s="20"/>
      <c r="D28" s="17"/>
      <c r="E28" s="17"/>
    </row>
    <row r="29" spans="1:5" ht="15">
      <c r="A29" s="22"/>
      <c r="B29" s="23" t="s">
        <v>24</v>
      </c>
      <c r="C29" s="22"/>
      <c r="D29" s="22"/>
      <c r="E29" s="22">
        <f>E26+E27+E28</f>
        <v>2891.2</v>
      </c>
    </row>
    <row r="30" spans="1:5" ht="18">
      <c r="A30" s="80"/>
      <c r="B30" s="80"/>
      <c r="C30" s="80"/>
      <c r="D30" s="80"/>
      <c r="E30" s="80"/>
    </row>
    <row r="31" spans="1:5" ht="15.75">
      <c r="A31" s="34"/>
      <c r="B31" s="35"/>
      <c r="C31" s="28"/>
      <c r="D31" s="28"/>
      <c r="E31" s="28"/>
    </row>
    <row r="32" spans="1:5" ht="12.75">
      <c r="A32" s="36"/>
      <c r="B32" s="37"/>
      <c r="C32" s="36"/>
      <c r="D32" s="36"/>
      <c r="E32" s="36"/>
    </row>
    <row r="33" spans="1:5" ht="15.75">
      <c r="A33" s="81" t="s">
        <v>35</v>
      </c>
      <c r="B33" s="81"/>
      <c r="C33" s="81"/>
      <c r="D33" s="81"/>
      <c r="E33" s="81"/>
    </row>
    <row r="34" spans="1:5" ht="15.75">
      <c r="A34" s="14" t="s">
        <v>1</v>
      </c>
      <c r="B34" s="15" t="s">
        <v>18</v>
      </c>
      <c r="C34" s="16" t="s">
        <v>2</v>
      </c>
      <c r="D34" s="16" t="s">
        <v>19</v>
      </c>
      <c r="E34" s="16" t="s">
        <v>20</v>
      </c>
    </row>
    <row r="35" spans="1:5" ht="51" customHeight="1">
      <c r="A35" s="17">
        <v>1</v>
      </c>
      <c r="B35" s="38" t="s">
        <v>36</v>
      </c>
      <c r="C35" s="20" t="s">
        <v>27</v>
      </c>
      <c r="D35" s="32"/>
      <c r="E35" s="33">
        <v>6606.35</v>
      </c>
    </row>
    <row r="36" spans="1:5" ht="48.75" customHeight="1">
      <c r="A36" s="17">
        <v>2</v>
      </c>
      <c r="B36" s="39" t="s">
        <v>37</v>
      </c>
      <c r="C36" s="33" t="s">
        <v>27</v>
      </c>
      <c r="D36" s="32"/>
      <c r="E36" s="33">
        <v>13382.71</v>
      </c>
    </row>
    <row r="37" spans="1:5" ht="40.5" customHeight="1">
      <c r="A37" s="17">
        <v>3</v>
      </c>
      <c r="B37" s="21" t="s">
        <v>33</v>
      </c>
      <c r="C37" s="20" t="s">
        <v>22</v>
      </c>
      <c r="D37" s="17" t="s">
        <v>38</v>
      </c>
      <c r="E37" s="17">
        <v>1352</v>
      </c>
    </row>
    <row r="38" spans="1:5" ht="18" customHeight="1">
      <c r="A38" s="17">
        <v>4</v>
      </c>
      <c r="B38" s="21" t="s">
        <v>39</v>
      </c>
      <c r="C38" s="20" t="s">
        <v>22</v>
      </c>
      <c r="D38" s="17"/>
      <c r="E38" s="17">
        <v>725.57</v>
      </c>
    </row>
    <row r="39" spans="1:5" ht="15">
      <c r="A39" s="22"/>
      <c r="B39" s="23" t="s">
        <v>24</v>
      </c>
      <c r="C39" s="22"/>
      <c r="D39" s="22"/>
      <c r="E39" s="22">
        <f>SUM(E35:E38)</f>
        <v>22066.629999999997</v>
      </c>
    </row>
    <row r="40" spans="1:5" ht="15">
      <c r="A40" s="24"/>
      <c r="B40" s="25"/>
      <c r="C40" s="24"/>
      <c r="D40" s="24"/>
      <c r="E40" s="24"/>
    </row>
    <row r="41" spans="1:5" ht="15.75">
      <c r="A41" s="81" t="s">
        <v>40</v>
      </c>
      <c r="B41" s="81"/>
      <c r="C41" s="81"/>
      <c r="D41" s="81"/>
      <c r="E41" s="81"/>
    </row>
    <row r="42" spans="1:5" ht="15.75">
      <c r="A42" s="14" t="s">
        <v>1</v>
      </c>
      <c r="B42" s="15" t="s">
        <v>18</v>
      </c>
      <c r="C42" s="16" t="s">
        <v>2</v>
      </c>
      <c r="D42" s="16" t="s">
        <v>19</v>
      </c>
      <c r="E42" s="16" t="s">
        <v>20</v>
      </c>
    </row>
    <row r="43" spans="1:5" ht="15">
      <c r="A43" s="17">
        <v>1</v>
      </c>
      <c r="B43" s="40"/>
      <c r="C43" s="20" t="s">
        <v>27</v>
      </c>
      <c r="D43" s="32"/>
      <c r="E43" s="33"/>
    </row>
    <row r="44" spans="1:5" ht="14.25">
      <c r="A44" s="17">
        <v>2</v>
      </c>
      <c r="B44" s="19"/>
      <c r="C44" s="20"/>
      <c r="D44" s="19"/>
      <c r="E44" s="20"/>
    </row>
    <row r="45" spans="1:5" ht="14.25">
      <c r="A45" s="17">
        <v>3</v>
      </c>
      <c r="B45" s="21"/>
      <c r="C45" s="20"/>
      <c r="D45" s="17"/>
      <c r="E45" s="17"/>
    </row>
    <row r="46" spans="1:5" ht="15">
      <c r="A46" s="22"/>
      <c r="B46" s="23" t="s">
        <v>24</v>
      </c>
      <c r="C46" s="22"/>
      <c r="D46" s="22"/>
      <c r="E46" s="22">
        <f>E43+E44+E45</f>
        <v>0</v>
      </c>
    </row>
    <row r="47" spans="1:5" ht="15.75">
      <c r="A47" s="82"/>
      <c r="B47" s="82"/>
      <c r="C47" s="82"/>
      <c r="D47" s="82"/>
      <c r="E47" s="82"/>
    </row>
    <row r="48" spans="1:5" ht="15.75">
      <c r="A48" s="77" t="s">
        <v>41</v>
      </c>
      <c r="B48" s="77"/>
      <c r="C48" s="77"/>
      <c r="D48" s="77"/>
      <c r="E48" s="77"/>
    </row>
    <row r="49" spans="1:5" ht="15.75">
      <c r="A49" s="14" t="s">
        <v>1</v>
      </c>
      <c r="B49" s="15" t="s">
        <v>18</v>
      </c>
      <c r="C49" s="16" t="s">
        <v>2</v>
      </c>
      <c r="D49" s="16" t="s">
        <v>19</v>
      </c>
      <c r="E49" s="16" t="s">
        <v>20</v>
      </c>
    </row>
    <row r="50" spans="1:5" ht="15">
      <c r="A50" s="17">
        <v>1</v>
      </c>
      <c r="B50" s="41"/>
      <c r="C50" s="33" t="s">
        <v>27</v>
      </c>
      <c r="D50" s="42"/>
      <c r="E50" s="43"/>
    </row>
    <row r="51" spans="1:5" ht="14.25">
      <c r="A51" s="17">
        <v>2</v>
      </c>
      <c r="B51" s="19"/>
      <c r="C51" s="20"/>
      <c r="D51" s="19"/>
      <c r="E51" s="20"/>
    </row>
    <row r="52" spans="1:5" ht="14.25">
      <c r="A52" s="17">
        <v>3</v>
      </c>
      <c r="B52" s="21"/>
      <c r="C52" s="20"/>
      <c r="D52" s="17"/>
      <c r="E52" s="17"/>
    </row>
    <row r="53" spans="1:5" ht="15">
      <c r="A53" s="22"/>
      <c r="B53" s="23" t="s">
        <v>24</v>
      </c>
      <c r="C53" s="22"/>
      <c r="D53" s="22"/>
      <c r="E53" s="22">
        <f>E50+E51+E52</f>
        <v>0</v>
      </c>
    </row>
    <row r="54" spans="1:5" ht="15.75">
      <c r="A54" s="82"/>
      <c r="B54" s="82"/>
      <c r="C54" s="82"/>
      <c r="D54" s="82"/>
      <c r="E54" s="82"/>
    </row>
    <row r="55" spans="1:5" ht="15.75">
      <c r="A55" s="77" t="s">
        <v>42</v>
      </c>
      <c r="B55" s="77"/>
      <c r="C55" s="77"/>
      <c r="D55" s="77"/>
      <c r="E55" s="77"/>
    </row>
    <row r="56" spans="1:5" ht="15.75">
      <c r="A56" s="15" t="s">
        <v>1</v>
      </c>
      <c r="B56" s="15" t="s">
        <v>18</v>
      </c>
      <c r="C56" s="16" t="s">
        <v>2</v>
      </c>
      <c r="D56" s="15" t="s">
        <v>19</v>
      </c>
      <c r="E56" s="16" t="s">
        <v>20</v>
      </c>
    </row>
    <row r="57" spans="1:5" ht="36.75" customHeight="1">
      <c r="A57" s="17">
        <v>1</v>
      </c>
      <c r="B57" s="19" t="s">
        <v>33</v>
      </c>
      <c r="C57" s="20" t="s">
        <v>27</v>
      </c>
      <c r="D57" s="19" t="s">
        <v>43</v>
      </c>
      <c r="E57" s="44">
        <v>5584.8</v>
      </c>
    </row>
    <row r="58" spans="1:5" ht="14.25">
      <c r="A58" s="17">
        <v>2</v>
      </c>
      <c r="B58" s="19"/>
      <c r="C58" s="20" t="s">
        <v>27</v>
      </c>
      <c r="D58" s="19"/>
      <c r="E58" s="20"/>
    </row>
    <row r="59" spans="1:5" ht="14.25">
      <c r="A59" s="17"/>
      <c r="B59" s="19"/>
      <c r="C59" s="20"/>
      <c r="D59" s="19"/>
      <c r="E59" s="20"/>
    </row>
    <row r="60" spans="1:5" ht="15">
      <c r="A60" s="17"/>
      <c r="B60" s="40"/>
      <c r="C60" s="20"/>
      <c r="D60" s="32"/>
      <c r="E60" s="33"/>
    </row>
    <row r="61" spans="1:5" ht="15.75">
      <c r="A61" s="26"/>
      <c r="B61" s="27" t="s">
        <v>24</v>
      </c>
      <c r="C61" s="26"/>
      <c r="D61" s="27"/>
      <c r="E61" s="26">
        <f>E58+E59+E57+E60</f>
        <v>5584.8</v>
      </c>
    </row>
    <row r="62" spans="1:5" ht="15.75">
      <c r="A62" s="78"/>
      <c r="B62" s="78"/>
      <c r="C62" s="78"/>
      <c r="D62" s="78"/>
      <c r="E62" s="78"/>
    </row>
    <row r="63" spans="1:5" ht="15.75">
      <c r="A63" s="77" t="s">
        <v>44</v>
      </c>
      <c r="B63" s="77"/>
      <c r="C63" s="77"/>
      <c r="D63" s="77"/>
      <c r="E63" s="77"/>
    </row>
    <row r="64" spans="1:5" ht="15.75">
      <c r="A64" s="15" t="s">
        <v>1</v>
      </c>
      <c r="B64" s="15" t="s">
        <v>18</v>
      </c>
      <c r="C64" s="16" t="s">
        <v>2</v>
      </c>
      <c r="D64" s="15" t="s">
        <v>19</v>
      </c>
      <c r="E64" s="16" t="s">
        <v>20</v>
      </c>
    </row>
    <row r="65" spans="1:5" ht="15">
      <c r="A65" s="43">
        <v>1</v>
      </c>
      <c r="B65" s="19"/>
      <c r="C65" s="20" t="s">
        <v>27</v>
      </c>
      <c r="D65" s="19"/>
      <c r="E65" s="20"/>
    </row>
    <row r="66" spans="1:5" ht="15">
      <c r="A66" s="43">
        <v>2</v>
      </c>
      <c r="B66" s="19"/>
      <c r="C66" s="20" t="s">
        <v>27</v>
      </c>
      <c r="D66" s="19"/>
      <c r="E66" s="20"/>
    </row>
    <row r="67" spans="1:5" ht="15">
      <c r="A67" s="43">
        <v>3</v>
      </c>
      <c r="B67" s="41"/>
      <c r="C67" s="43" t="s">
        <v>22</v>
      </c>
      <c r="D67" s="42"/>
      <c r="E67" s="43"/>
    </row>
    <row r="68" spans="1:5" ht="15">
      <c r="A68" s="43">
        <v>4</v>
      </c>
      <c r="B68" s="41"/>
      <c r="C68" s="43"/>
      <c r="D68" s="42"/>
      <c r="E68" s="43"/>
    </row>
    <row r="69" spans="1:5" ht="15">
      <c r="A69" s="43">
        <v>5</v>
      </c>
      <c r="B69" s="41"/>
      <c r="C69" s="43"/>
      <c r="D69" s="42"/>
      <c r="E69" s="43"/>
    </row>
    <row r="70" spans="1:5" ht="15.75">
      <c r="A70" s="45"/>
      <c r="B70" s="46" t="s">
        <v>24</v>
      </c>
      <c r="C70" s="45"/>
      <c r="D70" s="47"/>
      <c r="E70" s="48">
        <f>SUM(E65:E69)</f>
        <v>0</v>
      </c>
    </row>
    <row r="71" spans="1:5" ht="15.75">
      <c r="A71" s="78"/>
      <c r="B71" s="78"/>
      <c r="C71" s="78"/>
      <c r="D71" s="78"/>
      <c r="E71" s="78"/>
    </row>
    <row r="72" spans="1:5" ht="18">
      <c r="A72" s="79" t="s">
        <v>45</v>
      </c>
      <c r="B72" s="79"/>
      <c r="C72" s="79"/>
      <c r="D72" s="79"/>
      <c r="E72" s="79"/>
    </row>
    <row r="73" spans="1:5" ht="15.75">
      <c r="A73" s="14" t="s">
        <v>1</v>
      </c>
      <c r="B73" s="15" t="s">
        <v>18</v>
      </c>
      <c r="C73" s="16" t="s">
        <v>2</v>
      </c>
      <c r="D73" s="16" t="s">
        <v>19</v>
      </c>
      <c r="E73" s="16" t="s">
        <v>20</v>
      </c>
    </row>
    <row r="74" spans="1:5" ht="14.25">
      <c r="A74" s="17">
        <v>1</v>
      </c>
      <c r="B74" s="49"/>
      <c r="C74" s="17" t="s">
        <v>22</v>
      </c>
      <c r="D74" s="17"/>
      <c r="E74" s="17"/>
    </row>
    <row r="75" spans="1:5" ht="14.25">
      <c r="A75" s="17">
        <v>2</v>
      </c>
      <c r="B75" s="19"/>
      <c r="C75" s="20"/>
      <c r="D75" s="20"/>
      <c r="E75" s="20"/>
    </row>
    <row r="76" spans="1:5" ht="14.25">
      <c r="A76" s="17">
        <v>3</v>
      </c>
      <c r="B76" s="19"/>
      <c r="C76" s="20"/>
      <c r="D76" s="20"/>
      <c r="E76" s="20"/>
    </row>
    <row r="77" spans="1:5" ht="14.25">
      <c r="A77" s="17">
        <v>4</v>
      </c>
      <c r="B77" s="21"/>
      <c r="C77" s="17"/>
      <c r="D77" s="17"/>
      <c r="E77" s="17"/>
    </row>
    <row r="78" spans="1:5" ht="15">
      <c r="A78" s="22"/>
      <c r="B78" s="23" t="s">
        <v>24</v>
      </c>
      <c r="C78" s="22"/>
      <c r="D78" s="22"/>
      <c r="E78" s="22">
        <f>E75+E76+E74+E77</f>
        <v>0</v>
      </c>
    </row>
    <row r="79" spans="1:5" ht="12.75">
      <c r="A79" s="10"/>
      <c r="B79" s="50"/>
      <c r="C79" s="10"/>
      <c r="D79" s="10"/>
      <c r="E79" s="10"/>
    </row>
    <row r="80" spans="1:5" ht="18">
      <c r="A80" s="79" t="s">
        <v>46</v>
      </c>
      <c r="B80" s="79"/>
      <c r="C80" s="79"/>
      <c r="D80" s="79"/>
      <c r="E80" s="79"/>
    </row>
    <row r="81" spans="1:5" ht="15.75">
      <c r="A81" s="14" t="s">
        <v>1</v>
      </c>
      <c r="B81" s="15" t="s">
        <v>18</v>
      </c>
      <c r="C81" s="16" t="s">
        <v>2</v>
      </c>
      <c r="D81" s="16" t="s">
        <v>19</v>
      </c>
      <c r="E81" s="16" t="s">
        <v>20</v>
      </c>
    </row>
    <row r="82" spans="1:5" ht="14.25">
      <c r="A82" s="17">
        <v>1</v>
      </c>
      <c r="B82" s="21"/>
      <c r="C82" s="17" t="s">
        <v>22</v>
      </c>
      <c r="D82" s="17"/>
      <c r="E82" s="17"/>
    </row>
    <row r="83" spans="1:5" ht="14.25">
      <c r="A83" s="17">
        <v>2</v>
      </c>
      <c r="B83" s="19"/>
      <c r="C83" s="17" t="s">
        <v>22</v>
      </c>
      <c r="D83" s="17"/>
      <c r="E83" s="19"/>
    </row>
    <row r="84" spans="1:5" ht="14.25">
      <c r="A84" s="17">
        <v>3</v>
      </c>
      <c r="B84" s="51"/>
      <c r="C84" s="17"/>
      <c r="D84" s="17"/>
      <c r="E84" s="17"/>
    </row>
    <row r="85" spans="1:5" ht="15">
      <c r="A85" s="22"/>
      <c r="B85" s="23" t="s">
        <v>24</v>
      </c>
      <c r="C85" s="22"/>
      <c r="D85" s="22"/>
      <c r="E85" s="22">
        <f>E83+E82+E84</f>
        <v>0</v>
      </c>
    </row>
    <row r="86" spans="1:5" ht="12.75">
      <c r="A86" s="10"/>
      <c r="B86" s="50"/>
      <c r="C86" s="10"/>
      <c r="D86" s="10"/>
      <c r="E86" s="10"/>
    </row>
    <row r="87" spans="1:5" ht="12.75">
      <c r="A87" s="10"/>
      <c r="B87" s="50"/>
      <c r="C87" s="10"/>
      <c r="D87" s="10"/>
      <c r="E87" s="10"/>
    </row>
    <row r="88" spans="1:5" ht="21" customHeight="1">
      <c r="A88" s="52"/>
      <c r="B88" s="53" t="s">
        <v>47</v>
      </c>
      <c r="C88" s="52"/>
      <c r="D88" s="52"/>
      <c r="E88" s="52">
        <f>E7+E15+E22+E29+E39+E46+E53+E61+E70+E78+E85</f>
        <v>-34039.78000000001</v>
      </c>
    </row>
  </sheetData>
  <sheetProtection selectLockedCells="1" selectUnlockedCells="1"/>
  <mergeCells count="18">
    <mergeCell ref="A55:E55"/>
    <mergeCell ref="A62:E62"/>
    <mergeCell ref="A63:E63"/>
    <mergeCell ref="A71:E71"/>
    <mergeCell ref="A72:E72"/>
    <mergeCell ref="A80:E80"/>
    <mergeCell ref="A30:E30"/>
    <mergeCell ref="A33:E33"/>
    <mergeCell ref="A41:E41"/>
    <mergeCell ref="A47:E47"/>
    <mergeCell ref="A48:E48"/>
    <mergeCell ref="A54:E54"/>
    <mergeCell ref="A1:E1"/>
    <mergeCell ref="A9:E9"/>
    <mergeCell ref="A16:E16"/>
    <mergeCell ref="A17:E17"/>
    <mergeCell ref="A23:E23"/>
    <mergeCell ref="A24:E24"/>
  </mergeCells>
  <printOptions/>
  <pageMargins left="0.7875" right="0.7875" top="1.0527777777777778" bottom="1.0527777777777778" header="0.7875" footer="0.7875"/>
  <pageSetup horizontalDpi="300" verticalDpi="300" orientation="portrait" paperSize="9" scale="4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2"/>
  <sheetViews>
    <sheetView zoomScale="80" zoomScaleNormal="80" zoomScalePageLayoutView="0" workbookViewId="0" topLeftCell="A82">
      <selection activeCell="E97" sqref="E97"/>
    </sheetView>
  </sheetViews>
  <sheetFormatPr defaultColWidth="11.57421875" defaultRowHeight="12.75"/>
  <cols>
    <col min="1" max="1" width="10.00390625" style="0" customWidth="1"/>
    <col min="2" max="2" width="39.00390625" style="13" customWidth="1"/>
    <col min="3" max="3" width="33.7109375" style="0" customWidth="1"/>
    <col min="4" max="4" width="44.00390625" style="13" customWidth="1"/>
    <col min="5" max="5" width="18.421875" style="0" customWidth="1"/>
  </cols>
  <sheetData>
    <row r="1" spans="1:5" ht="15.75">
      <c r="A1" s="77" t="s">
        <v>48</v>
      </c>
      <c r="B1" s="77"/>
      <c r="C1" s="77"/>
      <c r="D1" s="77"/>
      <c r="E1" s="77"/>
    </row>
    <row r="2" spans="1:5" ht="15.75">
      <c r="A2" s="15" t="s">
        <v>1</v>
      </c>
      <c r="B2" s="15" t="s">
        <v>18</v>
      </c>
      <c r="C2" s="16" t="s">
        <v>2</v>
      </c>
      <c r="D2" s="15" t="s">
        <v>19</v>
      </c>
      <c r="E2" s="16" t="s">
        <v>20</v>
      </c>
    </row>
    <row r="3" spans="1:5" ht="42.75">
      <c r="A3" s="17">
        <v>1</v>
      </c>
      <c r="B3" s="19" t="s">
        <v>49</v>
      </c>
      <c r="C3" s="20" t="s">
        <v>27</v>
      </c>
      <c r="D3" s="19" t="s">
        <v>50</v>
      </c>
      <c r="E3" s="20">
        <f>4666.38</f>
        <v>4666.38</v>
      </c>
    </row>
    <row r="4" spans="1:5" ht="14.25">
      <c r="A4" s="17">
        <v>2</v>
      </c>
      <c r="B4" s="19" t="s">
        <v>51</v>
      </c>
      <c r="C4" s="20" t="s">
        <v>27</v>
      </c>
      <c r="D4" s="19" t="s">
        <v>52</v>
      </c>
      <c r="E4" s="20">
        <f>1021.76</f>
        <v>1021.76</v>
      </c>
    </row>
    <row r="5" spans="1:5" ht="14.25">
      <c r="A5" s="17">
        <v>3</v>
      </c>
      <c r="B5" s="19" t="s">
        <v>53</v>
      </c>
      <c r="C5" s="20" t="s">
        <v>27</v>
      </c>
      <c r="D5" s="19"/>
      <c r="E5" s="17">
        <f>127.72</f>
        <v>127.72</v>
      </c>
    </row>
    <row r="6" spans="1:5" ht="14.25">
      <c r="A6" s="17"/>
      <c r="B6" s="19"/>
      <c r="C6" s="20"/>
      <c r="D6" s="19"/>
      <c r="E6" s="17"/>
    </row>
    <row r="7" spans="1:5" ht="15.75">
      <c r="A7" s="26"/>
      <c r="B7" s="27" t="s">
        <v>24</v>
      </c>
      <c r="C7" s="26"/>
      <c r="D7" s="27"/>
      <c r="E7" s="26">
        <f>E3+E4+E5+E6</f>
        <v>5815.860000000001</v>
      </c>
    </row>
    <row r="8" spans="1:5" ht="15">
      <c r="A8" s="9"/>
      <c r="B8" s="11"/>
      <c r="C8" s="9"/>
      <c r="D8" s="11"/>
      <c r="E8" s="9"/>
    </row>
    <row r="9" spans="1:5" ht="15.75">
      <c r="A9" s="77" t="s">
        <v>54</v>
      </c>
      <c r="B9" s="77"/>
      <c r="C9" s="77"/>
      <c r="D9" s="77"/>
      <c r="E9" s="77"/>
    </row>
    <row r="10" spans="1:5" ht="15.75">
      <c r="A10" s="15" t="s">
        <v>1</v>
      </c>
      <c r="B10" s="15" t="s">
        <v>18</v>
      </c>
      <c r="C10" s="16" t="s">
        <v>2</v>
      </c>
      <c r="D10" s="15" t="s">
        <v>19</v>
      </c>
      <c r="E10" s="16" t="s">
        <v>20</v>
      </c>
    </row>
    <row r="11" spans="1:5" ht="14.25">
      <c r="A11" s="17">
        <v>1</v>
      </c>
      <c r="B11" s="49" t="s">
        <v>53</v>
      </c>
      <c r="C11" s="20" t="s">
        <v>27</v>
      </c>
      <c r="D11" s="19"/>
      <c r="E11" s="20">
        <f>127.72</f>
        <v>127.72</v>
      </c>
    </row>
    <row r="12" spans="1:5" ht="14.25">
      <c r="A12" s="17">
        <v>2</v>
      </c>
      <c r="B12" s="21" t="s">
        <v>51</v>
      </c>
      <c r="C12" s="20" t="s">
        <v>27</v>
      </c>
      <c r="D12" s="19" t="s">
        <v>52</v>
      </c>
      <c r="E12" s="20">
        <f>1021.76</f>
        <v>1021.76</v>
      </c>
    </row>
    <row r="13" spans="1:5" ht="28.5">
      <c r="A13" s="17">
        <v>3</v>
      </c>
      <c r="B13" s="19" t="s">
        <v>55</v>
      </c>
      <c r="C13" s="20" t="s">
        <v>27</v>
      </c>
      <c r="D13" s="19" t="s">
        <v>56</v>
      </c>
      <c r="E13" s="20">
        <f>519.45</f>
        <v>519.45</v>
      </c>
    </row>
    <row r="14" spans="1:5" ht="14.25">
      <c r="A14" s="17">
        <v>4</v>
      </c>
      <c r="B14" s="19"/>
      <c r="C14" s="20" t="s">
        <v>27</v>
      </c>
      <c r="D14" s="19"/>
      <c r="E14" s="20"/>
    </row>
    <row r="15" spans="1:5" ht="15.75">
      <c r="A15" s="26"/>
      <c r="B15" s="27" t="s">
        <v>24</v>
      </c>
      <c r="C15" s="26"/>
      <c r="D15" s="27"/>
      <c r="E15" s="26">
        <f>SUM(E11:E14)</f>
        <v>1668.93</v>
      </c>
    </row>
    <row r="16" spans="1:5" ht="15">
      <c r="A16" s="9"/>
      <c r="B16" s="11"/>
      <c r="C16" s="9"/>
      <c r="D16" s="11"/>
      <c r="E16" s="9"/>
    </row>
    <row r="17" spans="1:5" ht="15.75">
      <c r="A17" s="81" t="s">
        <v>57</v>
      </c>
      <c r="B17" s="81"/>
      <c r="C17" s="81"/>
      <c r="D17" s="81"/>
      <c r="E17" s="81"/>
    </row>
    <row r="18" spans="1:5" ht="15.75">
      <c r="A18" s="15" t="s">
        <v>1</v>
      </c>
      <c r="B18" s="15" t="s">
        <v>18</v>
      </c>
      <c r="C18" s="16" t="s">
        <v>2</v>
      </c>
      <c r="D18" s="15" t="s">
        <v>19</v>
      </c>
      <c r="E18" s="16" t="s">
        <v>20</v>
      </c>
    </row>
    <row r="19" spans="1:5" ht="14.25">
      <c r="A19" s="17">
        <v>1</v>
      </c>
      <c r="B19" s="19" t="s">
        <v>58</v>
      </c>
      <c r="C19" s="20" t="s">
        <v>27</v>
      </c>
      <c r="D19" s="19" t="s">
        <v>59</v>
      </c>
      <c r="E19" s="20">
        <v>1491.41</v>
      </c>
    </row>
    <row r="20" spans="1:5" ht="21" customHeight="1">
      <c r="A20" s="17">
        <v>2</v>
      </c>
      <c r="B20" s="49" t="s">
        <v>53</v>
      </c>
      <c r="C20" s="20" t="s">
        <v>27</v>
      </c>
      <c r="D20" s="19"/>
      <c r="E20" s="20">
        <f>127.72</f>
        <v>127.72</v>
      </c>
    </row>
    <row r="21" spans="1:5" ht="14.25">
      <c r="A21" s="17">
        <v>3</v>
      </c>
      <c r="B21" s="19" t="s">
        <v>51</v>
      </c>
      <c r="C21" s="20" t="s">
        <v>27</v>
      </c>
      <c r="D21" s="19" t="s">
        <v>52</v>
      </c>
      <c r="E21" s="20">
        <f>1021.76</f>
        <v>1021.76</v>
      </c>
    </row>
    <row r="22" spans="1:5" ht="14.25">
      <c r="A22" s="17"/>
      <c r="B22" s="19"/>
      <c r="C22" s="20"/>
      <c r="D22" s="19"/>
      <c r="E22" s="20"/>
    </row>
    <row r="23" spans="1:5" ht="15.75">
      <c r="A23" s="26"/>
      <c r="B23" s="27" t="s">
        <v>24</v>
      </c>
      <c r="C23" s="26"/>
      <c r="D23" s="27"/>
      <c r="E23" s="26">
        <f>SUM(E19:E22)</f>
        <v>2640.8900000000003</v>
      </c>
    </row>
    <row r="24" spans="1:5" ht="15">
      <c r="A24" s="9"/>
      <c r="B24" s="11"/>
      <c r="C24" s="9"/>
      <c r="D24" s="11"/>
      <c r="E24" s="9"/>
    </row>
    <row r="25" spans="1:5" ht="15.75">
      <c r="A25" s="81" t="s">
        <v>60</v>
      </c>
      <c r="B25" s="81"/>
      <c r="C25" s="81"/>
      <c r="D25" s="81"/>
      <c r="E25" s="81"/>
    </row>
    <row r="26" spans="1:5" ht="15.75">
      <c r="A26" s="15" t="s">
        <v>1</v>
      </c>
      <c r="B26" s="15" t="s">
        <v>18</v>
      </c>
      <c r="C26" s="16" t="s">
        <v>2</v>
      </c>
      <c r="D26" s="15" t="s">
        <v>19</v>
      </c>
      <c r="E26" s="16" t="s">
        <v>20</v>
      </c>
    </row>
    <row r="27" spans="1:5" ht="15">
      <c r="A27" s="54">
        <v>1</v>
      </c>
      <c r="B27" s="49" t="s">
        <v>53</v>
      </c>
      <c r="C27" s="20" t="s">
        <v>27</v>
      </c>
      <c r="D27" s="19"/>
      <c r="E27" s="20">
        <f>127.72</f>
        <v>127.72</v>
      </c>
    </row>
    <row r="28" spans="1:5" ht="15">
      <c r="A28" s="54">
        <v>2</v>
      </c>
      <c r="B28" s="19" t="s">
        <v>51</v>
      </c>
      <c r="C28" s="20" t="s">
        <v>27</v>
      </c>
      <c r="D28" s="19" t="s">
        <v>52</v>
      </c>
      <c r="E28" s="20">
        <f>1021.76</f>
        <v>1021.76</v>
      </c>
    </row>
    <row r="29" spans="1:5" ht="28.5">
      <c r="A29" s="54">
        <v>3</v>
      </c>
      <c r="B29" s="19" t="s">
        <v>61</v>
      </c>
      <c r="C29" s="33" t="s">
        <v>27</v>
      </c>
      <c r="D29" s="32"/>
      <c r="E29" s="33">
        <v>1277.62</v>
      </c>
    </row>
    <row r="30" spans="1:5" ht="30">
      <c r="A30" s="54">
        <v>4</v>
      </c>
      <c r="B30" s="32" t="s">
        <v>62</v>
      </c>
      <c r="C30" s="33" t="s">
        <v>27</v>
      </c>
      <c r="D30" s="32" t="s">
        <v>63</v>
      </c>
      <c r="E30" s="33">
        <v>151.02</v>
      </c>
    </row>
    <row r="31" spans="1:5" ht="45">
      <c r="A31" s="54">
        <v>5</v>
      </c>
      <c r="B31" s="32" t="s">
        <v>64</v>
      </c>
      <c r="C31" s="33" t="s">
        <v>27</v>
      </c>
      <c r="D31" s="32"/>
      <c r="E31" s="33">
        <v>1403.13</v>
      </c>
    </row>
    <row r="32" spans="1:5" ht="15.75">
      <c r="A32" s="26"/>
      <c r="B32" s="27" t="s">
        <v>24</v>
      </c>
      <c r="C32" s="26"/>
      <c r="D32" s="27"/>
      <c r="E32" s="26">
        <f>SUM(E27:E31)</f>
        <v>3981.25</v>
      </c>
    </row>
    <row r="33" spans="1:5" ht="15">
      <c r="A33" s="9"/>
      <c r="B33" s="11"/>
      <c r="C33" s="9"/>
      <c r="D33" s="11"/>
      <c r="E33" s="9"/>
    </row>
    <row r="34" spans="1:5" ht="15.75">
      <c r="A34" s="81" t="s">
        <v>65</v>
      </c>
      <c r="B34" s="81"/>
      <c r="C34" s="81"/>
      <c r="D34" s="81"/>
      <c r="E34" s="81"/>
    </row>
    <row r="35" spans="1:5" ht="15.75">
      <c r="A35" s="15" t="s">
        <v>1</v>
      </c>
      <c r="B35" s="15" t="s">
        <v>18</v>
      </c>
      <c r="C35" s="16" t="s">
        <v>2</v>
      </c>
      <c r="D35" s="15" t="s">
        <v>19</v>
      </c>
      <c r="E35" s="16" t="s">
        <v>20</v>
      </c>
    </row>
    <row r="36" spans="1:5" ht="15">
      <c r="A36" s="43">
        <v>1</v>
      </c>
      <c r="B36" s="49" t="s">
        <v>53</v>
      </c>
      <c r="C36" s="20" t="s">
        <v>27</v>
      </c>
      <c r="D36" s="19"/>
      <c r="E36" s="20">
        <f>127.72</f>
        <v>127.72</v>
      </c>
    </row>
    <row r="37" spans="1:5" ht="15">
      <c r="A37" s="43">
        <v>2</v>
      </c>
      <c r="B37" s="19" t="s">
        <v>51</v>
      </c>
      <c r="C37" s="20" t="s">
        <v>27</v>
      </c>
      <c r="D37" s="19" t="s">
        <v>52</v>
      </c>
      <c r="E37" s="20">
        <f>1021.76</f>
        <v>1021.76</v>
      </c>
    </row>
    <row r="38" spans="1:5" ht="45">
      <c r="A38" s="43">
        <v>3</v>
      </c>
      <c r="B38" s="38" t="s">
        <v>66</v>
      </c>
      <c r="C38" s="33" t="s">
        <v>27</v>
      </c>
      <c r="D38" s="32" t="s">
        <v>67</v>
      </c>
      <c r="E38" s="33">
        <v>269.74</v>
      </c>
    </row>
    <row r="39" spans="1:5" ht="15">
      <c r="A39" s="43">
        <v>4</v>
      </c>
      <c r="B39" s="38"/>
      <c r="C39" s="20" t="s">
        <v>27</v>
      </c>
      <c r="D39" s="32"/>
      <c r="E39" s="33"/>
    </row>
    <row r="40" spans="1:5" ht="15">
      <c r="A40" s="43">
        <v>5</v>
      </c>
      <c r="B40" s="38"/>
      <c r="C40" s="33"/>
      <c r="D40" s="32"/>
      <c r="E40" s="33"/>
    </row>
    <row r="41" spans="1:5" ht="15">
      <c r="A41" s="43">
        <v>6</v>
      </c>
      <c r="B41" s="38"/>
      <c r="C41" s="20"/>
      <c r="D41" s="32"/>
      <c r="E41" s="33"/>
    </row>
    <row r="42" spans="1:5" ht="15.75">
      <c r="A42" s="26"/>
      <c r="B42" s="27" t="s">
        <v>24</v>
      </c>
      <c r="C42" s="26"/>
      <c r="D42" s="27"/>
      <c r="E42" s="26">
        <f>E36+E37+E38+E39+E40+E41</f>
        <v>1419.22</v>
      </c>
    </row>
    <row r="43" spans="1:5" ht="15">
      <c r="A43" s="9"/>
      <c r="B43" s="11"/>
      <c r="C43" s="9"/>
      <c r="D43" s="11"/>
      <c r="E43" s="9"/>
    </row>
    <row r="44" spans="1:5" ht="15.75">
      <c r="A44" s="81" t="s">
        <v>40</v>
      </c>
      <c r="B44" s="81"/>
      <c r="C44" s="81"/>
      <c r="D44" s="81"/>
      <c r="E44" s="81"/>
    </row>
    <row r="45" spans="1:5" ht="15.75">
      <c r="A45" s="15" t="s">
        <v>1</v>
      </c>
      <c r="B45" s="15" t="s">
        <v>18</v>
      </c>
      <c r="C45" s="16" t="s">
        <v>2</v>
      </c>
      <c r="D45" s="15" t="s">
        <v>19</v>
      </c>
      <c r="E45" s="16" t="s">
        <v>20</v>
      </c>
    </row>
    <row r="46" spans="1:5" ht="15">
      <c r="A46" s="43">
        <v>1</v>
      </c>
      <c r="B46" s="49" t="s">
        <v>53</v>
      </c>
      <c r="C46" s="20" t="s">
        <v>27</v>
      </c>
      <c r="D46" s="19"/>
      <c r="E46" s="20">
        <f>127.72</f>
        <v>127.72</v>
      </c>
    </row>
    <row r="47" spans="1:5" ht="15">
      <c r="A47" s="43">
        <v>2</v>
      </c>
      <c r="B47" s="19" t="s">
        <v>51</v>
      </c>
      <c r="C47" s="20" t="s">
        <v>27</v>
      </c>
      <c r="D47" s="19" t="s">
        <v>52</v>
      </c>
      <c r="E47" s="20">
        <f>1021.76</f>
        <v>1021.76</v>
      </c>
    </row>
    <row r="48" spans="1:5" ht="30">
      <c r="A48" s="43">
        <v>3</v>
      </c>
      <c r="B48" s="40" t="s">
        <v>68</v>
      </c>
      <c r="C48" s="20" t="s">
        <v>27</v>
      </c>
      <c r="D48" s="32"/>
      <c r="E48" s="33">
        <v>4361.71</v>
      </c>
    </row>
    <row r="49" spans="1:5" ht="15">
      <c r="A49" s="43">
        <v>4</v>
      </c>
      <c r="B49" s="40"/>
      <c r="C49" s="20"/>
      <c r="D49" s="32"/>
      <c r="E49" s="33"/>
    </row>
    <row r="50" spans="1:5" ht="15">
      <c r="A50" s="43"/>
      <c r="B50" s="32"/>
      <c r="C50" s="33"/>
      <c r="D50" s="32"/>
      <c r="E50" s="33"/>
    </row>
    <row r="51" spans="1:5" ht="15.75">
      <c r="A51" s="26"/>
      <c r="B51" s="27" t="s">
        <v>24</v>
      </c>
      <c r="C51" s="26"/>
      <c r="D51" s="27"/>
      <c r="E51" s="26">
        <f>SUM(E46:E50)</f>
        <v>5511.1900000000005</v>
      </c>
    </row>
    <row r="52" spans="1:5" ht="15">
      <c r="A52" s="9"/>
      <c r="B52" s="11"/>
      <c r="C52" s="9"/>
      <c r="D52" s="11"/>
      <c r="E52" s="9"/>
    </row>
    <row r="53" spans="1:5" ht="15.75">
      <c r="A53" s="77" t="s">
        <v>69</v>
      </c>
      <c r="B53" s="77"/>
      <c r="C53" s="77"/>
      <c r="D53" s="77"/>
      <c r="E53" s="77"/>
    </row>
    <row r="54" spans="1:5" ht="15.75">
      <c r="A54" s="15" t="s">
        <v>1</v>
      </c>
      <c r="B54" s="15" t="s">
        <v>18</v>
      </c>
      <c r="C54" s="16" t="s">
        <v>2</v>
      </c>
      <c r="D54" s="15" t="s">
        <v>19</v>
      </c>
      <c r="E54" s="16" t="s">
        <v>20</v>
      </c>
    </row>
    <row r="55" spans="1:5" ht="15">
      <c r="A55" s="43">
        <v>1</v>
      </c>
      <c r="B55" s="19" t="s">
        <v>68</v>
      </c>
      <c r="C55" s="20" t="s">
        <v>27</v>
      </c>
      <c r="D55" s="19"/>
      <c r="E55" s="20">
        <f>3452.35</f>
        <v>3452.35</v>
      </c>
    </row>
    <row r="56" spans="1:5" ht="15">
      <c r="A56" s="43">
        <v>2</v>
      </c>
      <c r="B56" s="19" t="s">
        <v>51</v>
      </c>
      <c r="C56" s="20" t="s">
        <v>27</v>
      </c>
      <c r="D56" s="32" t="s">
        <v>52</v>
      </c>
      <c r="E56" s="33">
        <v>1021.76</v>
      </c>
    </row>
    <row r="57" spans="1:5" ht="15">
      <c r="A57" s="43">
        <v>3</v>
      </c>
      <c r="B57" s="49" t="s">
        <v>53</v>
      </c>
      <c r="C57" s="20" t="s">
        <v>27</v>
      </c>
      <c r="D57" s="19"/>
      <c r="E57" s="20">
        <f>127.72</f>
        <v>127.72</v>
      </c>
    </row>
    <row r="58" spans="1:5" ht="28.5">
      <c r="A58" s="43">
        <v>4</v>
      </c>
      <c r="B58" s="19" t="s">
        <v>70</v>
      </c>
      <c r="C58" s="33" t="s">
        <v>27</v>
      </c>
      <c r="D58" s="32" t="s">
        <v>71</v>
      </c>
      <c r="E58" s="33">
        <v>329.79</v>
      </c>
    </row>
    <row r="59" spans="1:5" ht="15.75">
      <c r="A59" s="26"/>
      <c r="B59" s="27" t="s">
        <v>24</v>
      </c>
      <c r="C59" s="26"/>
      <c r="D59" s="27"/>
      <c r="E59" s="26">
        <f>E55+E56+E57+E58</f>
        <v>4931.62</v>
      </c>
    </row>
    <row r="60" spans="1:5" ht="15.75">
      <c r="A60" s="55"/>
      <c r="B60" s="56"/>
      <c r="C60" s="55"/>
      <c r="D60" s="56"/>
      <c r="E60" s="55"/>
    </row>
    <row r="61" spans="1:5" ht="15.75">
      <c r="A61" s="77" t="s">
        <v>72</v>
      </c>
      <c r="B61" s="77"/>
      <c r="C61" s="77"/>
      <c r="D61" s="77"/>
      <c r="E61" s="77"/>
    </row>
    <row r="62" spans="1:5" ht="15.75">
      <c r="A62" s="15" t="s">
        <v>1</v>
      </c>
      <c r="B62" s="15" t="s">
        <v>18</v>
      </c>
      <c r="C62" s="16" t="s">
        <v>2</v>
      </c>
      <c r="D62" s="15" t="s">
        <v>19</v>
      </c>
      <c r="E62" s="16" t="s">
        <v>20</v>
      </c>
    </row>
    <row r="63" spans="1:5" ht="15">
      <c r="A63" s="43">
        <v>1</v>
      </c>
      <c r="B63" s="19" t="s">
        <v>51</v>
      </c>
      <c r="C63" s="20" t="s">
        <v>27</v>
      </c>
      <c r="D63" s="19" t="s">
        <v>52</v>
      </c>
      <c r="E63" s="33">
        <v>1021.76</v>
      </c>
    </row>
    <row r="64" spans="1:5" ht="15">
      <c r="A64" s="43">
        <v>2</v>
      </c>
      <c r="B64" s="49" t="s">
        <v>53</v>
      </c>
      <c r="C64" s="20" t="s">
        <v>27</v>
      </c>
      <c r="D64" s="32"/>
      <c r="E64" s="20">
        <f>127.72</f>
        <v>127.72</v>
      </c>
    </row>
    <row r="65" spans="1:5" ht="15">
      <c r="A65" s="43">
        <v>3</v>
      </c>
      <c r="B65" s="41"/>
      <c r="C65" s="33" t="s">
        <v>27</v>
      </c>
      <c r="D65" s="42"/>
      <c r="E65" s="43"/>
    </row>
    <row r="66" spans="1:5" ht="15">
      <c r="A66" s="43"/>
      <c r="B66" s="41"/>
      <c r="C66" s="33"/>
      <c r="D66" s="42"/>
      <c r="E66" s="43"/>
    </row>
    <row r="67" spans="1:5" ht="15.75">
      <c r="A67" s="26"/>
      <c r="B67" s="27" t="s">
        <v>24</v>
      </c>
      <c r="C67" s="26"/>
      <c r="D67" s="27"/>
      <c r="E67" s="26">
        <f>E63+E64+E65+E66</f>
        <v>1149.48</v>
      </c>
    </row>
    <row r="68" spans="1:5" s="59" customFormat="1" ht="15.75">
      <c r="A68" s="57"/>
      <c r="B68" s="58"/>
      <c r="C68" s="57"/>
      <c r="D68" s="58"/>
      <c r="E68" s="57"/>
    </row>
    <row r="69" spans="1:5" ht="15.75">
      <c r="A69" s="77" t="s">
        <v>73</v>
      </c>
      <c r="B69" s="77"/>
      <c r="C69" s="77"/>
      <c r="D69" s="77"/>
      <c r="E69" s="77"/>
    </row>
    <row r="70" spans="1:5" ht="15.75">
      <c r="A70" s="15" t="s">
        <v>1</v>
      </c>
      <c r="B70" s="15" t="s">
        <v>18</v>
      </c>
      <c r="C70" s="16" t="s">
        <v>2</v>
      </c>
      <c r="D70" s="15" t="s">
        <v>19</v>
      </c>
      <c r="E70" s="16" t="s">
        <v>20</v>
      </c>
    </row>
    <row r="71" spans="1:5" ht="14.25">
      <c r="A71" s="17">
        <v>1</v>
      </c>
      <c r="B71" s="19" t="s">
        <v>68</v>
      </c>
      <c r="C71" s="20" t="s">
        <v>27</v>
      </c>
      <c r="D71" s="19"/>
      <c r="E71" s="20">
        <v>3487.89</v>
      </c>
    </row>
    <row r="72" spans="1:5" ht="15">
      <c r="A72" s="17">
        <v>2</v>
      </c>
      <c r="B72" s="19" t="s">
        <v>51</v>
      </c>
      <c r="C72" s="20" t="s">
        <v>27</v>
      </c>
      <c r="D72" s="32" t="s">
        <v>52</v>
      </c>
      <c r="E72" s="33">
        <v>1021.76</v>
      </c>
    </row>
    <row r="73" spans="1:5" ht="14.25">
      <c r="A73" s="17">
        <v>3</v>
      </c>
      <c r="B73" s="49" t="s">
        <v>53</v>
      </c>
      <c r="C73" s="20"/>
      <c r="D73" s="19"/>
      <c r="E73" s="20">
        <f>127.72</f>
        <v>127.72</v>
      </c>
    </row>
    <row r="74" spans="1:5" ht="15">
      <c r="A74" s="17">
        <v>4</v>
      </c>
      <c r="B74" s="40"/>
      <c r="C74" s="20"/>
      <c r="D74" s="32"/>
      <c r="E74" s="33"/>
    </row>
    <row r="75" spans="1:5" ht="15.75">
      <c r="A75" s="26"/>
      <c r="B75" s="27" t="s">
        <v>24</v>
      </c>
      <c r="C75" s="26"/>
      <c r="D75" s="27"/>
      <c r="E75" s="26">
        <f>E72+E73+E71+E74</f>
        <v>4637.37</v>
      </c>
    </row>
    <row r="76" spans="1:5" s="59" customFormat="1" ht="15.75">
      <c r="A76" s="57"/>
      <c r="B76" s="58"/>
      <c r="C76" s="57"/>
      <c r="D76" s="58"/>
      <c r="E76" s="57"/>
    </row>
    <row r="77" spans="1:5" ht="15.75">
      <c r="A77" s="77" t="s">
        <v>44</v>
      </c>
      <c r="B77" s="77"/>
      <c r="C77" s="77"/>
      <c r="D77" s="77"/>
      <c r="E77" s="77"/>
    </row>
    <row r="78" spans="1:5" ht="15.75">
      <c r="A78" s="15" t="s">
        <v>1</v>
      </c>
      <c r="B78" s="15" t="s">
        <v>18</v>
      </c>
      <c r="C78" s="16" t="s">
        <v>2</v>
      </c>
      <c r="D78" s="15" t="s">
        <v>19</v>
      </c>
      <c r="E78" s="16" t="s">
        <v>20</v>
      </c>
    </row>
    <row r="79" spans="1:5" ht="15">
      <c r="A79" s="43">
        <v>1</v>
      </c>
      <c r="B79" s="19" t="s">
        <v>51</v>
      </c>
      <c r="C79" s="20" t="s">
        <v>27</v>
      </c>
      <c r="D79" s="32" t="s">
        <v>52</v>
      </c>
      <c r="E79" s="33">
        <v>1021.76</v>
      </c>
    </row>
    <row r="80" spans="1:5" ht="15">
      <c r="A80" s="43">
        <v>2</v>
      </c>
      <c r="B80" s="49" t="s">
        <v>53</v>
      </c>
      <c r="C80" s="33" t="s">
        <v>27</v>
      </c>
      <c r="D80" s="42"/>
      <c r="E80" s="20">
        <f>127.72</f>
        <v>127.72</v>
      </c>
    </row>
    <row r="81" spans="1:5" ht="15">
      <c r="A81" s="43">
        <v>3</v>
      </c>
      <c r="B81" s="19"/>
      <c r="C81" s="20" t="s">
        <v>27</v>
      </c>
      <c r="D81" s="19"/>
      <c r="E81" s="20"/>
    </row>
    <row r="82" spans="1:5" ht="15">
      <c r="A82" s="43">
        <v>4</v>
      </c>
      <c r="B82" s="40"/>
      <c r="C82" s="20"/>
      <c r="D82" s="32"/>
      <c r="E82" s="33"/>
    </row>
    <row r="83" spans="1:5" ht="15">
      <c r="A83" s="43">
        <v>5</v>
      </c>
      <c r="B83" s="41"/>
      <c r="C83" s="43"/>
      <c r="D83" s="42"/>
      <c r="E83" s="43"/>
    </row>
    <row r="84" spans="1:5" ht="15.75">
      <c r="A84" s="45"/>
      <c r="B84" s="46" t="s">
        <v>24</v>
      </c>
      <c r="C84" s="45"/>
      <c r="D84" s="47"/>
      <c r="E84" s="48">
        <f>SUM(E79:E83)</f>
        <v>1149.48</v>
      </c>
    </row>
    <row r="85" spans="1:5" ht="15">
      <c r="A85" s="60"/>
      <c r="B85" s="60"/>
      <c r="C85" s="60"/>
      <c r="D85" s="61"/>
      <c r="E85" s="62"/>
    </row>
    <row r="86" spans="1:5" ht="15.75">
      <c r="A86" s="77" t="s">
        <v>45</v>
      </c>
      <c r="B86" s="77"/>
      <c r="C86" s="77"/>
      <c r="D86" s="77"/>
      <c r="E86" s="77"/>
    </row>
    <row r="87" spans="1:5" ht="15.75">
      <c r="A87" s="15" t="s">
        <v>1</v>
      </c>
      <c r="B87" s="15" t="s">
        <v>18</v>
      </c>
      <c r="C87" s="16" t="s">
        <v>2</v>
      </c>
      <c r="D87" s="15" t="s">
        <v>19</v>
      </c>
      <c r="E87" s="16" t="s">
        <v>20</v>
      </c>
    </row>
    <row r="88" spans="1:5" ht="15">
      <c r="A88" s="43">
        <v>1</v>
      </c>
      <c r="B88" s="19" t="s">
        <v>51</v>
      </c>
      <c r="C88" s="20" t="s">
        <v>27</v>
      </c>
      <c r="D88" s="19" t="s">
        <v>52</v>
      </c>
      <c r="E88" s="33">
        <v>1021.76</v>
      </c>
    </row>
    <row r="89" spans="1:5" ht="15">
      <c r="A89" s="43">
        <v>2</v>
      </c>
      <c r="B89" s="49" t="s">
        <v>53</v>
      </c>
      <c r="C89" s="20" t="s">
        <v>27</v>
      </c>
      <c r="D89" s="32"/>
      <c r="E89" s="20">
        <f>127.72</f>
        <v>127.72</v>
      </c>
    </row>
    <row r="90" spans="1:5" ht="61.5" customHeight="1">
      <c r="A90" s="43">
        <v>3</v>
      </c>
      <c r="B90" s="63" t="s">
        <v>74</v>
      </c>
      <c r="C90" s="20" t="s">
        <v>27</v>
      </c>
      <c r="D90" s="32" t="s">
        <v>75</v>
      </c>
      <c r="E90" s="33">
        <f>3740.87</f>
        <v>3740.87</v>
      </c>
    </row>
    <row r="91" spans="1:5" ht="42.75">
      <c r="A91" s="43">
        <v>4</v>
      </c>
      <c r="B91" s="19" t="s">
        <v>76</v>
      </c>
      <c r="C91" s="20" t="s">
        <v>27</v>
      </c>
      <c r="D91" s="19"/>
      <c r="E91" s="20">
        <f>4591.1</f>
        <v>4591.1</v>
      </c>
    </row>
    <row r="92" spans="1:5" ht="15.75">
      <c r="A92" s="45"/>
      <c r="B92" s="46" t="s">
        <v>24</v>
      </c>
      <c r="C92" s="45"/>
      <c r="D92" s="47"/>
      <c r="E92" s="48">
        <f>SUM(E88:E91)</f>
        <v>9481.45</v>
      </c>
    </row>
    <row r="93" spans="1:5" ht="15">
      <c r="A93" s="64"/>
      <c r="B93" s="65"/>
      <c r="C93" s="64"/>
      <c r="D93" s="65"/>
      <c r="E93" s="64"/>
    </row>
    <row r="94" spans="1:5" ht="15.75">
      <c r="A94" s="77" t="s">
        <v>46</v>
      </c>
      <c r="B94" s="77"/>
      <c r="C94" s="77"/>
      <c r="D94" s="77"/>
      <c r="E94" s="77"/>
    </row>
    <row r="95" spans="1:5" ht="15.75">
      <c r="A95" s="15" t="s">
        <v>1</v>
      </c>
      <c r="B95" s="15" t="s">
        <v>18</v>
      </c>
      <c r="C95" s="16" t="s">
        <v>2</v>
      </c>
      <c r="D95" s="15" t="s">
        <v>19</v>
      </c>
      <c r="E95" s="16" t="s">
        <v>20</v>
      </c>
    </row>
    <row r="96" spans="1:5" ht="15">
      <c r="A96" s="43">
        <v>1</v>
      </c>
      <c r="B96" s="19" t="s">
        <v>51</v>
      </c>
      <c r="C96" s="20" t="s">
        <v>27</v>
      </c>
      <c r="D96" s="19" t="s">
        <v>52</v>
      </c>
      <c r="E96" s="33">
        <v>1021.76</v>
      </c>
    </row>
    <row r="97" spans="1:5" ht="15">
      <c r="A97" s="43">
        <v>2</v>
      </c>
      <c r="B97" s="49" t="s">
        <v>53</v>
      </c>
      <c r="C97" s="20" t="s">
        <v>27</v>
      </c>
      <c r="D97" s="32"/>
      <c r="E97" s="20">
        <f>127.72</f>
        <v>127.72</v>
      </c>
    </row>
    <row r="98" spans="1:5" ht="15">
      <c r="A98" s="43">
        <v>3</v>
      </c>
      <c r="B98" s="19"/>
      <c r="C98" s="20" t="s">
        <v>27</v>
      </c>
      <c r="D98" s="19"/>
      <c r="E98" s="20"/>
    </row>
    <row r="99" spans="1:5" ht="15">
      <c r="A99" s="43"/>
      <c r="B99" s="49"/>
      <c r="C99" s="17"/>
      <c r="D99" s="32"/>
      <c r="E99" s="32"/>
    </row>
    <row r="100" spans="1:5" ht="15.75">
      <c r="A100" s="45"/>
      <c r="B100" s="46" t="s">
        <v>24</v>
      </c>
      <c r="C100" s="45"/>
      <c r="D100" s="47"/>
      <c r="E100" s="48">
        <f>SUM(E96:E99)</f>
        <v>1149.48</v>
      </c>
    </row>
    <row r="101" spans="1:5" ht="15">
      <c r="A101" s="9"/>
      <c r="B101" s="11"/>
      <c r="C101" s="9"/>
      <c r="D101" s="11"/>
      <c r="E101" s="9"/>
    </row>
    <row r="102" spans="1:5" ht="20.25" customHeight="1">
      <c r="A102" s="66"/>
      <c r="B102" s="67" t="s">
        <v>47</v>
      </c>
      <c r="C102" s="66"/>
      <c r="D102" s="68"/>
      <c r="E102" s="69">
        <f>E7+E15+E23+E32+E42+E51+E59+E67+E75+E84+E92+E100</f>
        <v>43536.22000000001</v>
      </c>
    </row>
  </sheetData>
  <sheetProtection selectLockedCells="1" selectUnlockedCells="1"/>
  <mergeCells count="12">
    <mergeCell ref="A53:E53"/>
    <mergeCell ref="A61:E61"/>
    <mergeCell ref="A69:E69"/>
    <mergeCell ref="A77:E77"/>
    <mergeCell ref="A86:E86"/>
    <mergeCell ref="A94:E94"/>
    <mergeCell ref="A1:E1"/>
    <mergeCell ref="A9:E9"/>
    <mergeCell ref="A17:E17"/>
    <mergeCell ref="A25:E25"/>
    <mergeCell ref="A34:E34"/>
    <mergeCell ref="A44:E44"/>
  </mergeCells>
  <printOptions/>
  <pageMargins left="0.7875" right="0.7875" top="1.0527777777777778" bottom="1.0527777777777778" header="0.7875" footer="0.7875"/>
  <pageSetup horizontalDpi="300" verticalDpi="300" orientation="portrait" paperSize="9" scale="4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2020-03-10T13:55:55Z</dcterms:modified>
  <cp:category/>
  <cp:version/>
  <cp:contentType/>
  <cp:contentStatus/>
</cp:coreProperties>
</file>